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W:\StrategicPolicy\NCAP\KS Other\REAP Templates\"/>
    </mc:Choice>
  </mc:AlternateContent>
  <xr:revisionPtr revIDLastSave="0" documentId="13_ncr:1_{F2342762-4AAC-488C-9619-DE7045E362E9}" xr6:coauthVersionLast="47" xr6:coauthVersionMax="47" xr10:uidLastSave="{00000000-0000-0000-0000-000000000000}"/>
  <bookViews>
    <workbookView xWindow="-108" yWindow="-108" windowWidth="23256" windowHeight="12456" xr2:uid="{00000000-000D-0000-FFFF-FFFF00000000}"/>
  </bookViews>
  <sheets>
    <sheet name="Instructions" sheetId="9" r:id="rId1"/>
    <sheet name="R-value calculator" sheetId="1" r:id="rId2"/>
    <sheet name="Example"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1" l="1"/>
  <c r="C23" i="7" l="1"/>
  <c r="C21" i="7"/>
  <c r="C22" i="7"/>
  <c r="C24" i="7" l="1"/>
  <c r="D24" i="7" s="1"/>
  <c r="D23" i="7"/>
  <c r="D22" i="7"/>
  <c r="D21" i="7"/>
  <c r="C13" i="7"/>
  <c r="C17" i="7" s="1"/>
  <c r="C11" i="7"/>
  <c r="C16" i="7" s="1"/>
  <c r="C18" i="7" l="1"/>
  <c r="C15" i="7"/>
  <c r="D24" i="1"/>
  <c r="D22" i="1"/>
  <c r="D23" i="1"/>
  <c r="C16" i="1"/>
  <c r="C18" i="1"/>
  <c r="C27" i="7" l="1"/>
  <c r="D27" i="7" s="1"/>
  <c r="C17" i="1"/>
  <c r="C15" i="1"/>
  <c r="C30" i="7" l="1"/>
  <c r="D30" i="7" s="1"/>
  <c r="C27" i="1"/>
  <c r="D27" i="1" s="1"/>
  <c r="C30" i="1" l="1"/>
  <c r="D30" i="1" s="1"/>
</calcChain>
</file>

<file path=xl/sharedStrings.xml><?xml version="1.0" encoding="utf-8"?>
<sst xmlns="http://schemas.openxmlformats.org/spreadsheetml/2006/main" count="113" uniqueCount="48">
  <si>
    <t>Building Inputs</t>
  </si>
  <si>
    <t>Overall Opaque Wall Thermal Performance U-Value</t>
  </si>
  <si>
    <t>Overall Roof Opaque Thermal Performance U-Value</t>
  </si>
  <si>
    <t>Building Geometry</t>
  </si>
  <si>
    <t>Source or Reference</t>
  </si>
  <si>
    <t>Output from energy model</t>
  </si>
  <si>
    <t>Value</t>
  </si>
  <si>
    <t>Gross Above Grade Wall Area [m2]</t>
  </si>
  <si>
    <t>Net Wall Area [m2]</t>
  </si>
  <si>
    <t>Calculated</t>
  </si>
  <si>
    <t>Overall Effective Thermal Performance</t>
  </si>
  <si>
    <t>Gross Roof Area [m2]</t>
  </si>
  <si>
    <t>Skylight to Roof Ratio [%]</t>
  </si>
  <si>
    <t>Net Roof Area [m2]</t>
  </si>
  <si>
    <t>Overall Skylight U-Value</t>
  </si>
  <si>
    <t>Fenestration to Wall Ratio [%]</t>
  </si>
  <si>
    <t>Output from energy model, including doors</t>
  </si>
  <si>
    <t>Net Fenestration Area [m2]</t>
  </si>
  <si>
    <t>Net Skylight Area [m2]</t>
  </si>
  <si>
    <t>Overall Fenestration U-Value</t>
  </si>
  <si>
    <t>R-Value [hr-ft2-F/Btu]</t>
  </si>
  <si>
    <t>U-Value [Btu/hr-ft2-F]</t>
  </si>
  <si>
    <t>USI-Value [W/m2-K]</t>
  </si>
  <si>
    <t>RSI-Value [m2-K/W]</t>
  </si>
  <si>
    <t>Building Type</t>
  </si>
  <si>
    <t>High Rise (&gt;6 Stories)</t>
  </si>
  <si>
    <t>Residential Building Type</t>
  </si>
  <si>
    <t>Input from NFRC or CSA certified values for all windows and doors present at the building. Requires use of the Enhanced Thermal Perofrmance Spreadsheet or other cacluations if multiple fenestration types are present.</t>
  </si>
  <si>
    <t>Input from NFRC or CSA certified values for all skylights present at the building. Requires use of the Enhanced Thermal Perofrmance Spreadsheet or other cacluations if multiple fenestration types are present.</t>
  </si>
  <si>
    <t>Input from Enhanced Thermal Performance Spreadsheet or other calculations.</t>
  </si>
  <si>
    <t>Building Enclosure Effective Thermal Performance</t>
  </si>
  <si>
    <t>Prepare a separate tab for each major typology of in a project (e.g., high-rise, low-rise, townhouse) as well as a tab for the overall project.</t>
  </si>
  <si>
    <t>Requirement</t>
  </si>
  <si>
    <t>Purpose</t>
  </si>
  <si>
    <t>Instructions</t>
  </si>
  <si>
    <t>ENERGY &amp; EMISSIONS</t>
  </si>
  <si>
    <t>E&amp;E P1: Energy Step Code Compliance (Step 3)</t>
  </si>
  <si>
    <r>
      <t xml:space="preserve">Design and construct buildings to comply with Section 10.2 Energy Efficiency of the BC Building Code and: 
   1. Conform to the following BC Energy Step Code energy performance requirements: 
         • </t>
    </r>
    <r>
      <rPr>
        <b/>
        <sz val="11"/>
        <color rgb="FF000000"/>
        <rFont val="Whitney Salishan Light"/>
        <family val="3"/>
      </rPr>
      <t>Residential Buildings, Step 3</t>
    </r>
    <r>
      <rPr>
        <sz val="11"/>
        <color rgb="FF000000"/>
        <rFont val="Whitney Salishan Light"/>
        <family val="3"/>
      </rPr>
      <t xml:space="preserve"> as specified by the BC Building Code (Division B, Table 10.2.3.3.-H).  
         • </t>
    </r>
    <r>
      <rPr>
        <b/>
        <sz val="11"/>
        <color rgb="FF000000"/>
        <rFont val="Whitney Salishan Light"/>
        <family val="3"/>
      </rPr>
      <t>Offices and Other Businesses, Step 2</t>
    </r>
    <r>
      <rPr>
        <sz val="11"/>
        <color rgb="FF000000"/>
        <rFont val="Whitney Salishan Light"/>
        <family val="3"/>
      </rPr>
      <t xml:space="preserve"> as specified by the BC Building Code (Division B, Table 10.2.3.3.-I and Table 10.2.3.3.-J) 
   2. Use an infiltration rate of 0.20 L/s/m2 for energy modelling OR contact Campus &amp; Community Planning to receive approval to use a lower infiltration rate for modelling  
   3. Provide an airtightness plan that includes mid-construction testing and reporting. 
   4. Hold a mid-construction meeting with UBC Sustainability and Engineering to review the airtightness plan and mid-construction testing results. </t>
    </r>
  </si>
  <si>
    <t>R-Value is a measure of how well a material resists the passage of heat. The higher the R-Value, the more effective the material is at keeping indoor environments warm in winter and cool in summer. This calculator determines the building design envelope thermal performance. The REAP Building Enclosure R-Value Calculator is required to meet REAP credit EE P1 and EE Credit 1.1 documentation requirements.</t>
  </si>
  <si>
    <t>Select High Rise (&gt;6 stories) or Low Rise (≤6 stories)</t>
  </si>
  <si>
    <t>Low Rise (≤6 Stories)</t>
  </si>
  <si>
    <t>REAP Overall Effective Building Enclosure Thermal Performance</t>
  </si>
  <si>
    <t>Legend</t>
  </si>
  <si>
    <t>Cells where values can be inputted</t>
  </si>
  <si>
    <t>Cells that contain formulas</t>
  </si>
  <si>
    <t>Thermal Performance Assessment</t>
  </si>
  <si>
    <t>REAP R-Value Calculation - SI Units</t>
  </si>
  <si>
    <t>REAP R-Value Calculation - IP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</si>
</sst>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8" x14ac:knownFonts="1">
    <font>
      <sz val="11"/>
      <color theme="1"/>
      <name val="Calibri"/>
      <family val="2"/>
      <scheme val="minor"/>
    </font>
    <font>
      <sz val="11"/>
      <color theme="1"/>
      <name val="Calibri"/>
      <family val="2"/>
      <scheme val="minor"/>
    </font>
    <font>
      <sz val="11"/>
      <color theme="1"/>
      <name val="Arial"/>
    </font>
    <font>
      <b/>
      <sz val="16"/>
      <color theme="0"/>
      <name val="Whitney Salishan Light"/>
      <family val="3"/>
    </font>
    <font>
      <sz val="11"/>
      <color theme="1"/>
      <name val="Whitney Salishan Light"/>
      <family val="3"/>
    </font>
    <font>
      <b/>
      <sz val="14"/>
      <color theme="1"/>
      <name val="Whitney Salishan Light"/>
      <family val="3"/>
    </font>
    <font>
      <sz val="11"/>
      <name val="Whitney Salishan Light"/>
      <family val="3"/>
    </font>
    <font>
      <sz val="10"/>
      <color rgb="FF000000"/>
      <name val="Whitney Salishan"/>
      <family val="3"/>
    </font>
    <font>
      <b/>
      <sz val="11"/>
      <color rgb="FF000000"/>
      <name val="Whitney Salishan Light"/>
      <family val="3"/>
    </font>
    <font>
      <sz val="11"/>
      <color rgb="FF000000"/>
      <name val="Whitney Salishan Light"/>
      <family val="3"/>
    </font>
    <font>
      <sz val="10"/>
      <color rgb="FF000000"/>
      <name val="Whitney Salishan Light"/>
      <family val="3"/>
    </font>
    <font>
      <sz val="10"/>
      <color theme="1"/>
      <name val="Whitney Salishan Light"/>
      <family val="3"/>
    </font>
    <font>
      <b/>
      <sz val="10"/>
      <color theme="1"/>
      <name val="Whitney Salishan Light"/>
      <family val="3"/>
    </font>
    <font>
      <b/>
      <sz val="11"/>
      <color theme="1"/>
      <name val="Whitney Salishan Light"/>
      <family val="3"/>
    </font>
    <font>
      <b/>
      <u/>
      <sz val="11"/>
      <color theme="1"/>
      <name val="Whitney Salishan Light"/>
      <family val="3"/>
    </font>
    <font>
      <sz val="11"/>
      <color rgb="FFFF0000"/>
      <name val="Whitney Salishan Light"/>
      <family val="3"/>
    </font>
    <font>
      <b/>
      <sz val="10"/>
      <color rgb="FF000000"/>
      <name val="Whitney Salishan"/>
      <family val="3"/>
    </font>
    <font>
      <sz val="11"/>
      <name val="Whitney Salishan"/>
      <family val="3"/>
    </font>
  </fonts>
  <fills count="9">
    <fill>
      <patternFill patternType="none"/>
    </fill>
    <fill>
      <patternFill patternType="gray125"/>
    </fill>
    <fill>
      <patternFill patternType="solid">
        <fgColor rgb="FFFFC000"/>
        <bgColor indexed="64"/>
      </patternFill>
    </fill>
    <fill>
      <patternFill patternType="solid">
        <fgColor rgb="FFFAEECE"/>
        <bgColor rgb="FFB07A8D"/>
      </patternFill>
    </fill>
    <fill>
      <patternFill patternType="solid">
        <fgColor rgb="FFFAEECE"/>
        <bgColor indexed="64"/>
      </patternFill>
    </fill>
    <fill>
      <patternFill patternType="solid">
        <fgColor rgb="FFFAEECE"/>
        <bgColor rgb="FFF3EBED"/>
      </patternFill>
    </fill>
    <fill>
      <patternFill patternType="solid">
        <fgColor theme="7" tint="0.59999389629810485"/>
        <bgColor rgb="FFFFCC99"/>
      </patternFill>
    </fill>
    <fill>
      <patternFill patternType="solid">
        <fgColor rgb="FFFFC000"/>
        <bgColor rgb="FFE5EBF0"/>
      </patternFill>
    </fill>
    <fill>
      <patternFill patternType="solid">
        <fgColor theme="7"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77">
    <xf numFmtId="0" fontId="0" fillId="0" borderId="0" xfId="0"/>
    <xf numFmtId="0" fontId="4" fillId="0" borderId="0" xfId="3" applyFont="1"/>
    <xf numFmtId="0" fontId="3" fillId="0" borderId="0" xfId="3" applyFont="1" applyAlignment="1">
      <alignment horizontal="left"/>
    </xf>
    <xf numFmtId="0" fontId="6" fillId="0" borderId="0" xfId="3" applyFont="1"/>
    <xf numFmtId="0" fontId="5" fillId="0" borderId="0" xfId="3" applyFont="1" applyAlignment="1">
      <alignment horizontal="left"/>
    </xf>
    <xf numFmtId="0" fontId="9" fillId="0" borderId="0" xfId="3" applyFont="1" applyAlignment="1">
      <alignment horizontal="left" wrapText="1"/>
    </xf>
    <xf numFmtId="0" fontId="10" fillId="0" borderId="13" xfId="3" applyFont="1" applyBorder="1" applyAlignment="1">
      <alignment horizontal="left" wrapText="1"/>
    </xf>
    <xf numFmtId="0" fontId="10" fillId="0" borderId="14" xfId="3" applyFont="1" applyBorder="1" applyAlignment="1">
      <alignment horizontal="left" wrapText="1"/>
    </xf>
    <xf numFmtId="0" fontId="10" fillId="0" borderId="15" xfId="3" applyFont="1" applyBorder="1" applyAlignment="1">
      <alignment horizontal="left" wrapText="1"/>
    </xf>
    <xf numFmtId="0" fontId="11" fillId="0" borderId="0" xfId="3" applyFont="1"/>
    <xf numFmtId="0" fontId="11" fillId="0" borderId="0" xfId="3" applyFont="1" applyAlignment="1">
      <alignment wrapText="1"/>
    </xf>
    <xf numFmtId="0" fontId="4" fillId="0" borderId="0" xfId="3" applyFont="1"/>
    <xf numFmtId="0" fontId="6" fillId="0" borderId="0" xfId="3" applyFont="1"/>
    <xf numFmtId="0" fontId="10" fillId="0" borderId="13" xfId="3" applyFont="1" applyBorder="1" applyAlignment="1">
      <alignment horizontal="left" vertical="top" wrapText="1"/>
    </xf>
    <xf numFmtId="0" fontId="10" fillId="0" borderId="14" xfId="3" applyFont="1" applyBorder="1" applyAlignment="1">
      <alignment horizontal="left" vertical="top" wrapText="1"/>
    </xf>
    <xf numFmtId="0" fontId="10" fillId="0" borderId="15" xfId="3" applyFont="1" applyBorder="1" applyAlignment="1">
      <alignment horizontal="left" vertical="top" wrapText="1"/>
    </xf>
    <xf numFmtId="0" fontId="12" fillId="0" borderId="0" xfId="3" applyFont="1" applyAlignment="1">
      <alignment vertical="center"/>
    </xf>
    <xf numFmtId="0" fontId="12" fillId="0" borderId="0" xfId="3" applyFont="1" applyAlignment="1">
      <alignment wrapText="1"/>
    </xf>
    <xf numFmtId="0" fontId="3" fillId="2" borderId="4" xfId="3" applyFont="1" applyFill="1" applyBorder="1" applyAlignment="1">
      <alignment horizontal="left"/>
    </xf>
    <xf numFmtId="0" fontId="3" fillId="2" borderId="0" xfId="3" applyFont="1" applyFill="1" applyAlignment="1">
      <alignment horizontal="left"/>
    </xf>
    <xf numFmtId="0" fontId="5" fillId="3" borderId="0" xfId="3" applyFont="1" applyFill="1" applyAlignment="1">
      <alignment horizontal="left"/>
    </xf>
    <xf numFmtId="0" fontId="9" fillId="4" borderId="9" xfId="3" applyFont="1" applyFill="1" applyBorder="1" applyAlignment="1">
      <alignment horizontal="left" wrapText="1"/>
    </xf>
    <xf numFmtId="0" fontId="9" fillId="4" borderId="0" xfId="3" applyFont="1" applyFill="1" applyAlignment="1">
      <alignment horizontal="left" wrapText="1"/>
    </xf>
    <xf numFmtId="0" fontId="8" fillId="5" borderId="9" xfId="3" applyFont="1" applyFill="1" applyBorder="1" applyAlignment="1">
      <alignment horizontal="left"/>
    </xf>
    <xf numFmtId="0" fontId="8" fillId="5" borderId="0" xfId="3" applyFont="1" applyFill="1" applyAlignment="1">
      <alignment horizontal="left"/>
    </xf>
    <xf numFmtId="0" fontId="8" fillId="5" borderId="10" xfId="3" applyFont="1" applyFill="1" applyBorder="1" applyAlignment="1">
      <alignment horizontal="left"/>
    </xf>
    <xf numFmtId="0" fontId="8" fillId="5" borderId="11" xfId="3" applyFont="1" applyFill="1" applyBorder="1" applyAlignment="1">
      <alignment horizontal="left"/>
    </xf>
    <xf numFmtId="0" fontId="8" fillId="5" borderId="12" xfId="3" applyFont="1" applyFill="1" applyBorder="1" applyAlignment="1">
      <alignment horizontal="left"/>
    </xf>
    <xf numFmtId="0" fontId="4" fillId="0" borderId="0" xfId="0" applyFont="1" applyAlignment="1">
      <alignment vertical="top"/>
    </xf>
    <xf numFmtId="0" fontId="4" fillId="0" borderId="4" xfId="0" applyFont="1" applyBorder="1" applyAlignment="1">
      <alignment vertical="top"/>
    </xf>
    <xf numFmtId="0" fontId="4" fillId="0" borderId="0" xfId="0" applyFont="1" applyBorder="1" applyAlignment="1">
      <alignment vertical="top"/>
    </xf>
    <xf numFmtId="0" fontId="4" fillId="0" borderId="5" xfId="0" applyFont="1" applyBorder="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5" xfId="0" applyFont="1" applyBorder="1" applyAlignment="1">
      <alignment vertical="top" wrapText="1"/>
    </xf>
    <xf numFmtId="164" fontId="4" fillId="0" borderId="0" xfId="1" applyNumberFormat="1" applyFont="1" applyBorder="1" applyAlignment="1">
      <alignment vertical="top"/>
    </xf>
    <xf numFmtId="2" fontId="4" fillId="0" borderId="0" xfId="0" applyNumberFormat="1" applyFont="1" applyBorder="1" applyAlignment="1">
      <alignment vertical="top"/>
    </xf>
    <xf numFmtId="43" fontId="4" fillId="0" borderId="0" xfId="0" applyNumberFormat="1" applyFont="1" applyBorder="1" applyAlignment="1">
      <alignment vertical="top"/>
    </xf>
    <xf numFmtId="0" fontId="4" fillId="0" borderId="6" xfId="0" applyFont="1" applyBorder="1" applyAlignment="1">
      <alignment vertical="top"/>
    </xf>
    <xf numFmtId="43" fontId="4" fillId="0" borderId="7" xfId="0" applyNumberFormat="1" applyFont="1" applyBorder="1" applyAlignment="1">
      <alignment vertical="top"/>
    </xf>
    <xf numFmtId="0" fontId="4" fillId="0" borderId="8" xfId="0" applyFont="1" applyBorder="1" applyAlignment="1">
      <alignment vertical="top"/>
    </xf>
    <xf numFmtId="43" fontId="4" fillId="0" borderId="0" xfId="0" applyNumberFormat="1" applyFont="1" applyAlignment="1">
      <alignment vertical="top"/>
    </xf>
    <xf numFmtId="0" fontId="15" fillId="0" borderId="0" xfId="0" applyFont="1" applyAlignment="1">
      <alignment vertical="top"/>
    </xf>
    <xf numFmtId="0" fontId="15" fillId="0" borderId="0" xfId="0" quotePrefix="1" applyFont="1" applyAlignment="1">
      <alignment vertical="top"/>
    </xf>
    <xf numFmtId="0" fontId="13" fillId="2" borderId="1" xfId="0" applyFont="1" applyFill="1" applyBorder="1" applyAlignment="1">
      <alignment vertical="top"/>
    </xf>
    <xf numFmtId="0" fontId="4" fillId="2" borderId="2" xfId="0" applyFont="1" applyFill="1" applyBorder="1" applyAlignment="1">
      <alignment vertical="top"/>
    </xf>
    <xf numFmtId="0" fontId="4" fillId="2" borderId="3" xfId="0" applyFont="1" applyFill="1" applyBorder="1" applyAlignment="1">
      <alignment vertical="top"/>
    </xf>
    <xf numFmtId="0" fontId="14" fillId="2" borderId="4" xfId="0" applyFont="1" applyFill="1" applyBorder="1" applyAlignment="1">
      <alignment vertical="top"/>
    </xf>
    <xf numFmtId="0" fontId="4" fillId="2" borderId="0" xfId="0" applyFont="1" applyFill="1" applyBorder="1" applyAlignment="1">
      <alignment vertical="top"/>
    </xf>
    <xf numFmtId="0" fontId="4" fillId="2" borderId="5" xfId="0" applyFont="1" applyFill="1" applyBorder="1" applyAlignment="1">
      <alignment vertical="top"/>
    </xf>
    <xf numFmtId="0" fontId="13" fillId="4" borderId="4" xfId="0" applyFont="1" applyFill="1" applyBorder="1" applyAlignment="1">
      <alignment vertical="top"/>
    </xf>
    <xf numFmtId="0" fontId="13" fillId="4" borderId="0" xfId="0" applyFont="1" applyFill="1" applyBorder="1" applyAlignment="1">
      <alignment horizontal="center" vertical="top"/>
    </xf>
    <xf numFmtId="0" fontId="4" fillId="4" borderId="0" xfId="0" applyFont="1" applyFill="1" applyBorder="1" applyAlignment="1">
      <alignment vertical="top"/>
    </xf>
    <xf numFmtId="0" fontId="13" fillId="4" borderId="5" xfId="0" applyFont="1" applyFill="1" applyBorder="1" applyAlignment="1">
      <alignment vertical="top" wrapText="1"/>
    </xf>
    <xf numFmtId="0" fontId="13" fillId="2" borderId="4" xfId="0" applyFont="1" applyFill="1" applyBorder="1" applyAlignment="1">
      <alignment vertical="top"/>
    </xf>
    <xf numFmtId="0" fontId="13" fillId="0" borderId="4" xfId="0" applyFont="1" applyFill="1" applyBorder="1" applyAlignment="1">
      <alignment vertical="top"/>
    </xf>
    <xf numFmtId="0" fontId="4" fillId="0" borderId="0" xfId="0" applyFont="1" applyFill="1" applyAlignment="1">
      <alignment vertical="top"/>
    </xf>
    <xf numFmtId="0" fontId="7" fillId="6" borderId="0" xfId="0" applyFont="1" applyFill="1" applyBorder="1"/>
    <xf numFmtId="0" fontId="7" fillId="0" borderId="4" xfId="0" applyFont="1" applyBorder="1" applyAlignment="1"/>
    <xf numFmtId="0" fontId="7" fillId="0" borderId="6" xfId="0" applyFont="1" applyBorder="1" applyAlignment="1"/>
    <xf numFmtId="0" fontId="7" fillId="0" borderId="7" xfId="0" applyFont="1" applyBorder="1"/>
    <xf numFmtId="0" fontId="7" fillId="0" borderId="5" xfId="0" applyFont="1" applyFill="1" applyBorder="1" applyAlignment="1"/>
    <xf numFmtId="0" fontId="7" fillId="0" borderId="4" xfId="0" applyFont="1" applyFill="1" applyBorder="1"/>
    <xf numFmtId="0" fontId="17" fillId="0" borderId="4" xfId="0" applyFont="1" applyFill="1" applyBorder="1" applyAlignment="1"/>
    <xf numFmtId="0" fontId="17" fillId="0" borderId="5" xfId="0" applyFont="1" applyFill="1" applyBorder="1" applyAlignment="1"/>
    <xf numFmtId="0" fontId="16" fillId="7" borderId="1" xfId="0" applyFont="1" applyFill="1" applyBorder="1" applyAlignment="1">
      <alignment horizontal="center"/>
    </xf>
    <xf numFmtId="0" fontId="16" fillId="7" borderId="2" xfId="0" applyFont="1" applyFill="1" applyBorder="1" applyAlignment="1">
      <alignment horizontal="center"/>
    </xf>
    <xf numFmtId="0" fontId="4" fillId="8" borderId="0" xfId="0" applyFont="1" applyFill="1" applyBorder="1" applyAlignment="1">
      <alignment vertical="top"/>
    </xf>
    <xf numFmtId="164" fontId="4" fillId="8" borderId="0" xfId="1" applyNumberFormat="1" applyFont="1" applyFill="1" applyBorder="1" applyAlignment="1">
      <alignment vertical="top"/>
    </xf>
    <xf numFmtId="9" fontId="4" fillId="8" borderId="0" xfId="0" applyNumberFormat="1" applyFont="1" applyFill="1" applyBorder="1" applyAlignment="1">
      <alignment vertical="top"/>
    </xf>
    <xf numFmtId="9" fontId="4" fillId="8" borderId="0" xfId="2" applyFont="1" applyFill="1" applyBorder="1" applyAlignment="1">
      <alignment vertical="top"/>
    </xf>
    <xf numFmtId="2" fontId="4" fillId="8" borderId="0" xfId="0" applyNumberFormat="1" applyFont="1" applyFill="1" applyBorder="1" applyAlignment="1">
      <alignment vertical="top"/>
    </xf>
    <xf numFmtId="0" fontId="4" fillId="4" borderId="5" xfId="0" applyFont="1" applyFill="1" applyBorder="1" applyAlignment="1">
      <alignment vertical="top"/>
    </xf>
    <xf numFmtId="2" fontId="4" fillId="8" borderId="0" xfId="0" applyNumberFormat="1" applyFont="1" applyFill="1" applyAlignment="1">
      <alignment vertical="top"/>
    </xf>
    <xf numFmtId="164" fontId="4" fillId="8" borderId="0" xfId="1" applyNumberFormat="1" applyFont="1" applyFill="1" applyAlignment="1">
      <alignment vertical="top"/>
    </xf>
    <xf numFmtId="9" fontId="4" fillId="8" borderId="0" xfId="0" applyNumberFormat="1" applyFont="1" applyFill="1" applyAlignment="1">
      <alignment vertical="top"/>
    </xf>
    <xf numFmtId="9" fontId="4" fillId="8" borderId="0" xfId="2" applyFont="1" applyFill="1" applyAlignment="1">
      <alignment vertical="top"/>
    </xf>
  </cellXfs>
  <cellStyles count="4">
    <cellStyle name="Comma" xfId="1" builtinId="3"/>
    <cellStyle name="Normal" xfId="0" builtinId="0"/>
    <cellStyle name="Normal 2" xfId="3" xr:uid="{B309AB1D-A332-4A83-B143-BE21EAF9C1DD}"/>
    <cellStyle name="Percent" xfId="2" builtinId="5"/>
  </cellStyles>
  <dxfs count="0"/>
  <tableStyles count="0" defaultTableStyle="TableStyleMedium2" defaultPivotStyle="PivotStyleLight16"/>
  <colors>
    <mruColors>
      <color rgb="FFFAEECE"/>
      <color rgb="FFFFC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1C72-FC4F-4E08-90DE-F1533D063B7F}">
  <dimension ref="A1:Z995"/>
  <sheetViews>
    <sheetView tabSelected="1" workbookViewId="0">
      <selection activeCell="A12" sqref="A12:M12"/>
    </sheetView>
  </sheetViews>
  <sheetFormatPr defaultColWidth="14" defaultRowHeight="15" customHeight="1" x14ac:dyDescent="0.25"/>
  <cols>
    <col min="1" max="1" width="4.44140625" style="1" customWidth="1"/>
    <col min="2" max="2" width="21.33203125" style="1" customWidth="1"/>
    <col min="3" max="3" width="11.5546875" style="1" customWidth="1"/>
    <col min="4" max="4" width="10.21875" style="1" customWidth="1"/>
    <col min="5" max="5" width="15.33203125" style="1" customWidth="1"/>
    <col min="6" max="11" width="8.6640625" style="1" customWidth="1"/>
    <col min="12" max="26" width="8.44140625" style="1" customWidth="1"/>
    <col min="27" max="16384" width="14" style="1"/>
  </cols>
  <sheetData>
    <row r="1" spans="1:26" ht="20.399999999999999" x14ac:dyDescent="0.35">
      <c r="A1" s="18" t="s">
        <v>35</v>
      </c>
      <c r="B1" s="19"/>
      <c r="C1" s="19"/>
      <c r="D1" s="19"/>
      <c r="E1" s="19"/>
      <c r="F1" s="19"/>
      <c r="G1" s="19"/>
      <c r="H1" s="19"/>
      <c r="I1" s="19"/>
      <c r="J1" s="19"/>
      <c r="K1" s="19"/>
      <c r="L1" s="19"/>
      <c r="M1" s="19"/>
    </row>
    <row r="2" spans="1:26" ht="5.4" customHeight="1" x14ac:dyDescent="0.35">
      <c r="A2" s="2"/>
      <c r="B2" s="2"/>
      <c r="C2" s="2"/>
      <c r="D2" s="2"/>
      <c r="E2" s="2"/>
      <c r="F2" s="2"/>
      <c r="G2" s="2"/>
      <c r="H2" s="2"/>
      <c r="I2" s="2"/>
      <c r="J2" s="2"/>
      <c r="K2" s="2"/>
      <c r="L2" s="2"/>
      <c r="M2" s="2"/>
    </row>
    <row r="3" spans="1:26" ht="18" x14ac:dyDescent="0.35">
      <c r="A3" s="20" t="s">
        <v>36</v>
      </c>
      <c r="B3" s="20"/>
      <c r="C3" s="20"/>
      <c r="D3" s="20"/>
      <c r="E3" s="20"/>
      <c r="F3" s="20"/>
      <c r="G3" s="20"/>
      <c r="H3" s="20"/>
      <c r="I3" s="20"/>
      <c r="J3" s="20"/>
      <c r="K3" s="20"/>
      <c r="L3" s="20"/>
      <c r="M3" s="20"/>
      <c r="N3" s="3"/>
      <c r="O3" s="3"/>
      <c r="P3" s="3"/>
      <c r="Q3" s="3"/>
      <c r="R3" s="3"/>
      <c r="S3" s="3"/>
    </row>
    <row r="4" spans="1:26" ht="5.4" customHeight="1" x14ac:dyDescent="0.35">
      <c r="A4" s="4"/>
      <c r="B4" s="4"/>
      <c r="C4" s="4"/>
      <c r="D4" s="4"/>
      <c r="E4" s="4"/>
      <c r="F4" s="4"/>
      <c r="G4" s="4"/>
      <c r="H4" s="4"/>
      <c r="I4" s="4"/>
      <c r="J4" s="4"/>
      <c r="K4" s="4"/>
      <c r="L4" s="4"/>
      <c r="M4" s="4"/>
      <c r="N4" s="3"/>
      <c r="O4" s="3"/>
      <c r="P4" s="3"/>
      <c r="Q4" s="3"/>
      <c r="R4" s="3"/>
      <c r="S4" s="3"/>
    </row>
    <row r="5" spans="1:26" ht="14.25" customHeight="1" x14ac:dyDescent="0.25">
      <c r="A5" s="23" t="s">
        <v>32</v>
      </c>
      <c r="B5" s="24"/>
      <c r="C5" s="24"/>
      <c r="D5" s="24"/>
      <c r="E5" s="24"/>
      <c r="F5" s="24"/>
      <c r="G5" s="24"/>
      <c r="H5" s="24"/>
      <c r="I5" s="24"/>
      <c r="J5" s="24"/>
      <c r="K5" s="24"/>
      <c r="L5" s="24"/>
      <c r="M5" s="24"/>
      <c r="N5" s="3"/>
      <c r="O5" s="3"/>
      <c r="P5" s="3"/>
      <c r="Q5" s="3"/>
      <c r="R5" s="3"/>
      <c r="S5" s="3"/>
    </row>
    <row r="6" spans="1:26" ht="110.4" customHeight="1" x14ac:dyDescent="0.25">
      <c r="A6" s="21" t="s">
        <v>37</v>
      </c>
      <c r="B6" s="22"/>
      <c r="C6" s="22"/>
      <c r="D6" s="22"/>
      <c r="E6" s="22"/>
      <c r="F6" s="22"/>
      <c r="G6" s="22"/>
      <c r="H6" s="22"/>
      <c r="I6" s="22"/>
      <c r="J6" s="22"/>
      <c r="K6" s="22"/>
      <c r="L6" s="22"/>
      <c r="M6" s="22"/>
      <c r="N6" s="3"/>
      <c r="O6" s="3"/>
      <c r="P6" s="3"/>
      <c r="Q6" s="3"/>
      <c r="R6" s="3"/>
      <c r="S6" s="3"/>
    </row>
    <row r="7" spans="1:26" ht="5.4" customHeight="1" thickBot="1" x14ac:dyDescent="0.3">
      <c r="A7" s="5"/>
      <c r="B7" s="5"/>
      <c r="C7" s="5"/>
      <c r="D7" s="5"/>
      <c r="E7" s="5"/>
      <c r="F7" s="5"/>
      <c r="G7" s="5"/>
      <c r="H7" s="5"/>
      <c r="I7" s="5"/>
      <c r="J7" s="5"/>
      <c r="K7" s="5"/>
      <c r="L7" s="5"/>
      <c r="M7" s="5"/>
      <c r="N7" s="3"/>
      <c r="O7" s="3"/>
      <c r="P7" s="3"/>
      <c r="Q7" s="3"/>
      <c r="R7" s="3"/>
      <c r="S7" s="3"/>
    </row>
    <row r="8" spans="1:26" ht="14.25" customHeight="1" x14ac:dyDescent="0.25">
      <c r="A8" s="25" t="s">
        <v>33</v>
      </c>
      <c r="B8" s="26"/>
      <c r="C8" s="26"/>
      <c r="D8" s="26"/>
      <c r="E8" s="26"/>
      <c r="F8" s="26"/>
      <c r="G8" s="26"/>
      <c r="H8" s="26"/>
      <c r="I8" s="26"/>
      <c r="J8" s="26"/>
      <c r="K8" s="26"/>
      <c r="L8" s="26"/>
      <c r="M8" s="27"/>
      <c r="N8" s="3"/>
      <c r="O8" s="3"/>
      <c r="P8" s="3"/>
      <c r="Q8" s="3"/>
      <c r="R8" s="3"/>
      <c r="S8" s="3"/>
    </row>
    <row r="9" spans="1:26" ht="44.4" customHeight="1" thickBot="1" x14ac:dyDescent="0.3">
      <c r="A9" s="6" t="s">
        <v>38</v>
      </c>
      <c r="B9" s="7"/>
      <c r="C9" s="7"/>
      <c r="D9" s="7"/>
      <c r="E9" s="7"/>
      <c r="F9" s="7"/>
      <c r="G9" s="7"/>
      <c r="H9" s="7"/>
      <c r="I9" s="7"/>
      <c r="J9" s="7"/>
      <c r="K9" s="7"/>
      <c r="L9" s="7"/>
      <c r="M9" s="8"/>
      <c r="N9" s="9"/>
      <c r="O9" s="9"/>
      <c r="P9" s="9"/>
      <c r="Q9" s="9"/>
      <c r="R9" s="9"/>
      <c r="S9" s="9"/>
      <c r="T9" s="9"/>
      <c r="U9" s="9"/>
      <c r="V9" s="9"/>
      <c r="W9" s="9"/>
      <c r="X9" s="9"/>
      <c r="Y9" s="9"/>
      <c r="Z9" s="9"/>
    </row>
    <row r="10" spans="1:26" ht="13.2" customHeight="1" thickBot="1" x14ac:dyDescent="0.3">
      <c r="A10" s="10"/>
      <c r="B10" s="11"/>
      <c r="C10" s="11"/>
      <c r="D10" s="11"/>
      <c r="E10" s="11"/>
      <c r="F10" s="11"/>
      <c r="G10" s="11"/>
      <c r="H10" s="11"/>
      <c r="I10" s="11"/>
      <c r="J10" s="12"/>
      <c r="K10" s="9"/>
      <c r="L10" s="9"/>
      <c r="M10" s="9"/>
      <c r="N10" s="9"/>
      <c r="O10" s="9"/>
      <c r="P10" s="9"/>
      <c r="Q10" s="9"/>
      <c r="R10" s="9"/>
      <c r="S10" s="9"/>
      <c r="T10" s="9"/>
      <c r="U10" s="9"/>
      <c r="V10" s="9"/>
      <c r="W10" s="9"/>
      <c r="X10" s="9"/>
      <c r="Y10" s="9"/>
      <c r="Z10" s="9"/>
    </row>
    <row r="11" spans="1:26" ht="14.25" customHeight="1" x14ac:dyDescent="0.25">
      <c r="A11" s="25" t="s">
        <v>34</v>
      </c>
      <c r="B11" s="26"/>
      <c r="C11" s="26"/>
      <c r="D11" s="26"/>
      <c r="E11" s="26"/>
      <c r="F11" s="26"/>
      <c r="G11" s="26"/>
      <c r="H11" s="26"/>
      <c r="I11" s="26"/>
      <c r="J11" s="26"/>
      <c r="K11" s="26"/>
      <c r="L11" s="26"/>
      <c r="M11" s="27"/>
      <c r="N11" s="3"/>
      <c r="O11" s="3"/>
      <c r="P11" s="3"/>
      <c r="Q11" s="3"/>
      <c r="R11" s="3"/>
      <c r="S11" s="3"/>
    </row>
    <row r="12" spans="1:26" ht="16.8" customHeight="1" thickBot="1" x14ac:dyDescent="0.3">
      <c r="A12" s="13" t="s">
        <v>31</v>
      </c>
      <c r="B12" s="14"/>
      <c r="C12" s="14"/>
      <c r="D12" s="14"/>
      <c r="E12" s="14"/>
      <c r="F12" s="14"/>
      <c r="G12" s="14"/>
      <c r="H12" s="14"/>
      <c r="I12" s="14"/>
      <c r="J12" s="14"/>
      <c r="K12" s="14"/>
      <c r="L12" s="14"/>
      <c r="M12" s="15"/>
      <c r="N12" s="9"/>
      <c r="O12" s="9"/>
      <c r="P12" s="9"/>
      <c r="Q12" s="9"/>
      <c r="R12" s="9"/>
      <c r="S12" s="9"/>
      <c r="T12" s="9"/>
      <c r="U12" s="9"/>
      <c r="V12" s="9"/>
      <c r="W12" s="9"/>
      <c r="X12" s="9"/>
      <c r="Y12" s="9"/>
      <c r="Z12" s="9"/>
    </row>
    <row r="13" spans="1:26" ht="13.5" customHeight="1" x14ac:dyDescent="0.25">
      <c r="A13" s="16"/>
      <c r="B13" s="16"/>
      <c r="C13" s="16"/>
      <c r="D13" s="16"/>
      <c r="E13" s="16"/>
      <c r="F13" s="16"/>
      <c r="G13" s="16"/>
      <c r="H13" s="16"/>
      <c r="I13" s="16"/>
      <c r="J13" s="16"/>
      <c r="K13" s="9"/>
      <c r="L13" s="9"/>
      <c r="M13" s="9"/>
      <c r="N13" s="9"/>
      <c r="O13" s="9"/>
      <c r="P13" s="9"/>
      <c r="Q13" s="9"/>
      <c r="R13" s="9"/>
      <c r="S13" s="9"/>
      <c r="T13" s="9"/>
      <c r="U13" s="9"/>
      <c r="V13" s="9"/>
      <c r="W13" s="9"/>
      <c r="X13" s="9"/>
      <c r="Y13" s="9"/>
      <c r="Z13" s="9"/>
    </row>
    <row r="14" spans="1:26" ht="13.5"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row>
    <row r="15" spans="1:26" ht="13.5" customHeight="1" x14ac:dyDescent="0.25">
      <c r="A15" s="17"/>
      <c r="B15" s="17"/>
      <c r="C15" s="17"/>
      <c r="D15" s="17"/>
      <c r="E15" s="17"/>
      <c r="F15" s="17"/>
      <c r="G15" s="17"/>
      <c r="H15" s="9"/>
      <c r="I15" s="9"/>
      <c r="J15" s="9"/>
      <c r="K15" s="9"/>
      <c r="L15" s="9"/>
      <c r="M15" s="9"/>
      <c r="N15" s="9"/>
      <c r="O15" s="9"/>
      <c r="P15" s="9"/>
      <c r="Q15" s="9"/>
      <c r="R15" s="9"/>
      <c r="S15" s="9"/>
      <c r="T15" s="9"/>
      <c r="U15" s="9"/>
      <c r="V15" s="9"/>
      <c r="W15" s="9"/>
      <c r="X15" s="9"/>
      <c r="Y15" s="9"/>
      <c r="Z15" s="9"/>
    </row>
    <row r="16" spans="1:26" ht="13.5" customHeight="1" x14ac:dyDescent="0.25"/>
    <row r="17" ht="13.5" customHeight="1" x14ac:dyDescent="0.25"/>
    <row r="18" ht="13.5" customHeight="1" x14ac:dyDescent="0.25"/>
    <row r="19" ht="13.5" customHeight="1" x14ac:dyDescent="0.25"/>
    <row r="20" ht="13.5" customHeight="1" x14ac:dyDescent="0.25"/>
    <row r="21" ht="13.5" customHeight="1" x14ac:dyDescent="0.25"/>
    <row r="22" ht="13.5" customHeight="1" x14ac:dyDescent="0.25"/>
    <row r="23" ht="13.5" customHeight="1" x14ac:dyDescent="0.25"/>
    <row r="24" ht="13.5" customHeight="1" x14ac:dyDescent="0.25"/>
    <row r="25" ht="13.5" customHeight="1" x14ac:dyDescent="0.25"/>
    <row r="26" ht="13.5" customHeight="1" x14ac:dyDescent="0.25"/>
    <row r="27" ht="13.5" customHeight="1" x14ac:dyDescent="0.25"/>
    <row r="28" ht="13.5" customHeight="1" x14ac:dyDescent="0.25"/>
    <row r="29" ht="13.5" customHeight="1" x14ac:dyDescent="0.25"/>
    <row r="30" ht="13.5" customHeight="1" x14ac:dyDescent="0.25"/>
    <row r="31" ht="13.5" customHeight="1" x14ac:dyDescent="0.25"/>
    <row r="32"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sheetData>
  <mergeCells count="9">
    <mergeCell ref="A12:M12"/>
    <mergeCell ref="A9:M9"/>
    <mergeCell ref="A10:J10"/>
    <mergeCell ref="A11:M11"/>
    <mergeCell ref="A1:M1"/>
    <mergeCell ref="A3:M3"/>
    <mergeCell ref="A5:M5"/>
    <mergeCell ref="A6:M6"/>
    <mergeCell ref="A8:M8"/>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36"/>
  <sheetViews>
    <sheetView showGridLines="0" zoomScaleNormal="100" zoomScaleSheetLayoutView="100" workbookViewId="0">
      <selection activeCell="B25" sqref="B25:B29"/>
    </sheetView>
  </sheetViews>
  <sheetFormatPr defaultColWidth="9.109375" defaultRowHeight="13.8" x14ac:dyDescent="0.3"/>
  <cols>
    <col min="1" max="1" width="4.5546875" style="28" customWidth="1"/>
    <col min="2" max="2" width="49" style="28" customWidth="1"/>
    <col min="3" max="3" width="23.109375" style="28" customWidth="1"/>
    <col min="4" max="4" width="23" style="28" customWidth="1"/>
    <col min="5" max="5" width="80.33203125" style="28" customWidth="1"/>
    <col min="6" max="9" width="9.109375" style="28"/>
    <col min="10" max="10" width="0" style="28" hidden="1" customWidth="1"/>
    <col min="11" max="16384" width="9.109375" style="28"/>
  </cols>
  <sheetData>
    <row r="2" spans="2:10" x14ac:dyDescent="0.3">
      <c r="B2" s="44" t="s">
        <v>41</v>
      </c>
      <c r="C2" s="45"/>
      <c r="D2" s="45"/>
      <c r="E2" s="46"/>
    </row>
    <row r="3" spans="2:10" s="56" customFormat="1" x14ac:dyDescent="0.3">
      <c r="B3" s="55"/>
      <c r="C3" s="32"/>
      <c r="D3" s="32"/>
      <c r="E3" s="33"/>
    </row>
    <row r="4" spans="2:10" s="56" customFormat="1" ht="14.4" customHeight="1" x14ac:dyDescent="0.25">
      <c r="B4" s="65" t="s">
        <v>42</v>
      </c>
      <c r="C4" s="66"/>
      <c r="D4" s="63"/>
      <c r="E4" s="64"/>
    </row>
    <row r="5" spans="2:10" s="56" customFormat="1" x14ac:dyDescent="0.25">
      <c r="B5" s="58" t="s">
        <v>43</v>
      </c>
      <c r="C5" s="57"/>
      <c r="D5" s="62"/>
      <c r="E5" s="61"/>
    </row>
    <row r="6" spans="2:10" s="56" customFormat="1" x14ac:dyDescent="0.25">
      <c r="B6" s="59" t="s">
        <v>44</v>
      </c>
      <c r="C6" s="60"/>
      <c r="D6" s="62"/>
      <c r="E6" s="61"/>
    </row>
    <row r="7" spans="2:10" s="56" customFormat="1" x14ac:dyDescent="0.3">
      <c r="B7" s="55"/>
      <c r="C7" s="32"/>
      <c r="D7" s="32"/>
      <c r="E7" s="33"/>
    </row>
    <row r="8" spans="2:10" x14ac:dyDescent="0.3">
      <c r="B8" s="47" t="s">
        <v>0</v>
      </c>
      <c r="C8" s="48"/>
      <c r="D8" s="48"/>
      <c r="E8" s="49"/>
      <c r="J8" s="28" t="s">
        <v>24</v>
      </c>
    </row>
    <row r="9" spans="2:10" x14ac:dyDescent="0.3">
      <c r="B9" s="29" t="s">
        <v>26</v>
      </c>
      <c r="C9" s="67"/>
      <c r="D9" s="32"/>
      <c r="E9" s="33" t="s">
        <v>39</v>
      </c>
      <c r="J9" s="28" t="s">
        <v>40</v>
      </c>
    </row>
    <row r="10" spans="2:10" x14ac:dyDescent="0.3">
      <c r="B10" s="50" t="s">
        <v>3</v>
      </c>
      <c r="C10" s="51" t="s">
        <v>6</v>
      </c>
      <c r="D10" s="52"/>
      <c r="E10" s="53" t="s">
        <v>4</v>
      </c>
      <c r="J10" s="28" t="s">
        <v>25</v>
      </c>
    </row>
    <row r="11" spans="2:10" x14ac:dyDescent="0.3">
      <c r="B11" s="29" t="s">
        <v>7</v>
      </c>
      <c r="C11" s="68"/>
      <c r="D11" s="30"/>
      <c r="E11" s="34" t="s">
        <v>5</v>
      </c>
    </row>
    <row r="12" spans="2:10" x14ac:dyDescent="0.3">
      <c r="B12" s="29" t="s">
        <v>15</v>
      </c>
      <c r="C12" s="69"/>
      <c r="D12" s="30"/>
      <c r="E12" s="34" t="s">
        <v>16</v>
      </c>
    </row>
    <row r="13" spans="2:10" x14ac:dyDescent="0.3">
      <c r="B13" s="29" t="s">
        <v>11</v>
      </c>
      <c r="C13" s="68"/>
      <c r="D13" s="30"/>
      <c r="E13" s="34" t="s">
        <v>5</v>
      </c>
    </row>
    <row r="14" spans="2:10" x14ac:dyDescent="0.3">
      <c r="B14" s="29" t="s">
        <v>12</v>
      </c>
      <c r="C14" s="70"/>
      <c r="D14" s="30"/>
      <c r="E14" s="34" t="s">
        <v>5</v>
      </c>
    </row>
    <row r="15" spans="2:10" x14ac:dyDescent="0.3">
      <c r="B15" s="29" t="s">
        <v>8</v>
      </c>
      <c r="C15" s="35">
        <f>C11*(1-C12)</f>
        <v>0</v>
      </c>
      <c r="D15" s="30"/>
      <c r="E15" s="34" t="s">
        <v>9</v>
      </c>
    </row>
    <row r="16" spans="2:10" x14ac:dyDescent="0.3">
      <c r="B16" s="29" t="s">
        <v>17</v>
      </c>
      <c r="C16" s="35">
        <f>C12*C11</f>
        <v>0</v>
      </c>
      <c r="D16" s="30"/>
      <c r="E16" s="34" t="s">
        <v>9</v>
      </c>
    </row>
    <row r="17" spans="2:5" x14ac:dyDescent="0.3">
      <c r="B17" s="29" t="s">
        <v>13</v>
      </c>
      <c r="C17" s="35">
        <f>(1-C14)*C13</f>
        <v>0</v>
      </c>
      <c r="D17" s="30"/>
      <c r="E17" s="34" t="s">
        <v>9</v>
      </c>
    </row>
    <row r="18" spans="2:5" x14ac:dyDescent="0.3">
      <c r="B18" s="29" t="s">
        <v>18</v>
      </c>
      <c r="C18" s="35">
        <f>C13*C14</f>
        <v>0</v>
      </c>
      <c r="D18" s="30"/>
      <c r="E18" s="34" t="s">
        <v>9</v>
      </c>
    </row>
    <row r="19" spans="2:5" x14ac:dyDescent="0.3">
      <c r="B19" s="29"/>
      <c r="C19" s="30"/>
      <c r="D19" s="30"/>
      <c r="E19" s="34"/>
    </row>
    <row r="20" spans="2:5" x14ac:dyDescent="0.3">
      <c r="B20" s="50" t="s">
        <v>30</v>
      </c>
      <c r="C20" s="51" t="s">
        <v>22</v>
      </c>
      <c r="D20" s="51" t="s">
        <v>23</v>
      </c>
      <c r="E20" s="53" t="s">
        <v>4</v>
      </c>
    </row>
    <row r="21" spans="2:5" x14ac:dyDescent="0.3">
      <c r="B21" s="29" t="s">
        <v>1</v>
      </c>
      <c r="C21" s="71"/>
      <c r="D21" s="36" t="e">
        <f>1/C21</f>
        <v>#DIV/0!</v>
      </c>
      <c r="E21" s="34" t="s">
        <v>29</v>
      </c>
    </row>
    <row r="22" spans="2:5" ht="41.4" x14ac:dyDescent="0.3">
      <c r="B22" s="29" t="s">
        <v>19</v>
      </c>
      <c r="C22" s="71"/>
      <c r="D22" s="36" t="e">
        <f>1/C22</f>
        <v>#DIV/0!</v>
      </c>
      <c r="E22" s="34" t="s">
        <v>27</v>
      </c>
    </row>
    <row r="23" spans="2:5" x14ac:dyDescent="0.3">
      <c r="B23" s="29" t="s">
        <v>2</v>
      </c>
      <c r="C23" s="71"/>
      <c r="D23" s="36" t="e">
        <f>1/C23</f>
        <v>#DIV/0!</v>
      </c>
      <c r="E23" s="34" t="s">
        <v>29</v>
      </c>
    </row>
    <row r="24" spans="2:5" ht="41.4" x14ac:dyDescent="0.3">
      <c r="B24" s="29" t="s">
        <v>14</v>
      </c>
      <c r="C24" s="71"/>
      <c r="D24" s="36" t="e">
        <f>1/C24</f>
        <v>#DIV/0!</v>
      </c>
      <c r="E24" s="34" t="s">
        <v>28</v>
      </c>
    </row>
    <row r="25" spans="2:5" x14ac:dyDescent="0.3">
      <c r="B25" s="54" t="s">
        <v>45</v>
      </c>
      <c r="C25" s="48"/>
      <c r="D25" s="48"/>
      <c r="E25" s="49"/>
    </row>
    <row r="26" spans="2:5" x14ac:dyDescent="0.3">
      <c r="B26" s="50" t="s">
        <v>46</v>
      </c>
      <c r="C26" s="51" t="s">
        <v>22</v>
      </c>
      <c r="D26" s="51" t="s">
        <v>23</v>
      </c>
      <c r="E26" s="72"/>
    </row>
    <row r="27" spans="2:5" x14ac:dyDescent="0.3">
      <c r="B27" s="29" t="s">
        <v>10</v>
      </c>
      <c r="C27" s="37" t="e">
        <f>(C21*C15+C23*C17+C22*C16+C24*C18)/(C17+C15+C16+C18)</f>
        <v>#DIV/0!</v>
      </c>
      <c r="D27" s="37" t="e">
        <f>1/C27</f>
        <v>#DIV/0!</v>
      </c>
      <c r="E27" s="31" t="s">
        <v>9</v>
      </c>
    </row>
    <row r="28" spans="2:5" x14ac:dyDescent="0.3">
      <c r="B28" s="29"/>
      <c r="C28" s="37"/>
      <c r="D28" s="37"/>
      <c r="E28" s="31"/>
    </row>
    <row r="29" spans="2:5" x14ac:dyDescent="0.3">
      <c r="B29" s="50" t="s">
        <v>47</v>
      </c>
      <c r="C29" s="51" t="s">
        <v>21</v>
      </c>
      <c r="D29" s="51" t="s">
        <v>20</v>
      </c>
      <c r="E29" s="72"/>
    </row>
    <row r="30" spans="2:5" x14ac:dyDescent="0.3">
      <c r="B30" s="29" t="s">
        <v>10</v>
      </c>
      <c r="C30" s="37" t="e">
        <f>C27/5.678</f>
        <v>#DIV/0!</v>
      </c>
      <c r="D30" s="37" t="e">
        <f>1/C30</f>
        <v>#DIV/0!</v>
      </c>
      <c r="E30" s="31" t="s">
        <v>9</v>
      </c>
    </row>
    <row r="31" spans="2:5" x14ac:dyDescent="0.3">
      <c r="B31" s="38"/>
      <c r="C31" s="39"/>
      <c r="D31" s="39"/>
      <c r="E31" s="40"/>
    </row>
    <row r="32" spans="2:5" x14ac:dyDescent="0.3">
      <c r="C32" s="41"/>
      <c r="D32" s="41"/>
    </row>
    <row r="33" spans="2:4" x14ac:dyDescent="0.3">
      <c r="C33" s="41"/>
      <c r="D33" s="41"/>
    </row>
    <row r="35" spans="2:4" x14ac:dyDescent="0.3">
      <c r="B35" s="42"/>
    </row>
    <row r="36" spans="2:4" x14ac:dyDescent="0.3">
      <c r="B36" s="43"/>
    </row>
  </sheetData>
  <mergeCells count="1">
    <mergeCell ref="B4:C4"/>
  </mergeCells>
  <dataValidations count="1">
    <dataValidation type="list" allowBlank="1" showInputMessage="1" showErrorMessage="1" sqref="C9" xr:uid="{00000000-0002-0000-0100-000000000000}">
      <formula1>$J$9:$J$10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36"/>
  <sheetViews>
    <sheetView showGridLines="0" workbookViewId="0">
      <selection sqref="A1:XFD1048576"/>
    </sheetView>
  </sheetViews>
  <sheetFormatPr defaultColWidth="9.109375" defaultRowHeight="13.8" x14ac:dyDescent="0.3"/>
  <cols>
    <col min="1" max="1" width="4.5546875" style="28" customWidth="1"/>
    <col min="2" max="2" width="49" style="28" customWidth="1"/>
    <col min="3" max="3" width="23.109375" style="28" customWidth="1"/>
    <col min="4" max="4" width="23" style="28" customWidth="1"/>
    <col min="5" max="5" width="80.33203125" style="28" customWidth="1"/>
    <col min="6" max="9" width="9.109375" style="28"/>
    <col min="10" max="10" width="0" style="28" hidden="1" customWidth="1"/>
    <col min="11" max="16384" width="9.109375" style="28"/>
  </cols>
  <sheetData>
    <row r="2" spans="2:10" x14ac:dyDescent="0.3">
      <c r="B2" s="44" t="s">
        <v>41</v>
      </c>
      <c r="C2" s="45"/>
      <c r="D2" s="45"/>
      <c r="E2" s="46"/>
    </row>
    <row r="3" spans="2:10" s="56" customFormat="1" x14ac:dyDescent="0.3">
      <c r="B3" s="55"/>
      <c r="C3" s="32"/>
      <c r="D3" s="32"/>
      <c r="E3" s="33"/>
    </row>
    <row r="4" spans="2:10" s="56" customFormat="1" x14ac:dyDescent="0.25">
      <c r="B4" s="65" t="s">
        <v>42</v>
      </c>
      <c r="C4" s="66"/>
      <c r="D4" s="32"/>
      <c r="E4" s="33"/>
    </row>
    <row r="5" spans="2:10" s="56" customFormat="1" x14ac:dyDescent="0.25">
      <c r="B5" s="58" t="s">
        <v>43</v>
      </c>
      <c r="C5" s="57"/>
      <c r="D5" s="32"/>
      <c r="E5" s="33"/>
    </row>
    <row r="6" spans="2:10" s="56" customFormat="1" x14ac:dyDescent="0.25">
      <c r="B6" s="59" t="s">
        <v>44</v>
      </c>
      <c r="C6" s="60"/>
      <c r="D6" s="32"/>
      <c r="E6" s="33"/>
    </row>
    <row r="7" spans="2:10" s="56" customFormat="1" x14ac:dyDescent="0.3">
      <c r="B7" s="55"/>
      <c r="C7" s="32"/>
      <c r="D7" s="32"/>
      <c r="E7" s="33"/>
    </row>
    <row r="8" spans="2:10" x14ac:dyDescent="0.3">
      <c r="B8" s="47" t="s">
        <v>0</v>
      </c>
      <c r="C8" s="48"/>
      <c r="D8" s="48"/>
      <c r="E8" s="49"/>
      <c r="J8" s="28" t="s">
        <v>24</v>
      </c>
    </row>
    <row r="9" spans="2:10" x14ac:dyDescent="0.3">
      <c r="B9" s="29" t="s">
        <v>26</v>
      </c>
      <c r="C9" s="67" t="s">
        <v>25</v>
      </c>
      <c r="D9" s="32"/>
      <c r="E9" s="33" t="s">
        <v>39</v>
      </c>
      <c r="J9" s="28" t="s">
        <v>40</v>
      </c>
    </row>
    <row r="10" spans="2:10" x14ac:dyDescent="0.3">
      <c r="B10" s="50" t="s">
        <v>3</v>
      </c>
      <c r="C10" s="51" t="s">
        <v>6</v>
      </c>
      <c r="D10" s="52"/>
      <c r="E10" s="53" t="s">
        <v>4</v>
      </c>
      <c r="J10" s="28" t="s">
        <v>25</v>
      </c>
    </row>
    <row r="11" spans="2:10" x14ac:dyDescent="0.3">
      <c r="B11" s="29" t="s">
        <v>7</v>
      </c>
      <c r="C11" s="74">
        <f>107839/10.76</f>
        <v>10022.211895910781</v>
      </c>
      <c r="D11" s="30"/>
      <c r="E11" s="34" t="s">
        <v>5</v>
      </c>
    </row>
    <row r="12" spans="2:10" x14ac:dyDescent="0.3">
      <c r="B12" s="29" t="s">
        <v>15</v>
      </c>
      <c r="C12" s="75">
        <v>0.5</v>
      </c>
      <c r="D12" s="30"/>
      <c r="E12" s="34" t="s">
        <v>16</v>
      </c>
    </row>
    <row r="13" spans="2:10" x14ac:dyDescent="0.3">
      <c r="B13" s="29" t="s">
        <v>11</v>
      </c>
      <c r="C13" s="74">
        <f>69705/10.76</f>
        <v>6478.1598513011149</v>
      </c>
      <c r="D13" s="30"/>
      <c r="E13" s="34" t="s">
        <v>5</v>
      </c>
    </row>
    <row r="14" spans="2:10" x14ac:dyDescent="0.3">
      <c r="B14" s="29" t="s">
        <v>12</v>
      </c>
      <c r="C14" s="76">
        <v>0</v>
      </c>
      <c r="D14" s="30"/>
      <c r="E14" s="34" t="s">
        <v>5</v>
      </c>
    </row>
    <row r="15" spans="2:10" x14ac:dyDescent="0.3">
      <c r="B15" s="29" t="s">
        <v>8</v>
      </c>
      <c r="C15" s="35">
        <f>C11*(1-C12)</f>
        <v>5011.1059479553905</v>
      </c>
      <c r="D15" s="30"/>
      <c r="E15" s="34" t="s">
        <v>9</v>
      </c>
    </row>
    <row r="16" spans="2:10" x14ac:dyDescent="0.3">
      <c r="B16" s="29" t="s">
        <v>17</v>
      </c>
      <c r="C16" s="35">
        <f>C12*C11</f>
        <v>5011.1059479553905</v>
      </c>
      <c r="D16" s="30"/>
      <c r="E16" s="34" t="s">
        <v>9</v>
      </c>
    </row>
    <row r="17" spans="2:5" x14ac:dyDescent="0.3">
      <c r="B17" s="29" t="s">
        <v>13</v>
      </c>
      <c r="C17" s="35">
        <f>(1-C14)*C13</f>
        <v>6478.1598513011149</v>
      </c>
      <c r="D17" s="30"/>
      <c r="E17" s="34" t="s">
        <v>9</v>
      </c>
    </row>
    <row r="18" spans="2:5" x14ac:dyDescent="0.3">
      <c r="B18" s="29" t="s">
        <v>18</v>
      </c>
      <c r="C18" s="35">
        <f>C13*C14</f>
        <v>0</v>
      </c>
      <c r="D18" s="30"/>
      <c r="E18" s="34" t="s">
        <v>9</v>
      </c>
    </row>
    <row r="19" spans="2:5" x14ac:dyDescent="0.3">
      <c r="B19" s="29"/>
      <c r="C19" s="30"/>
      <c r="D19" s="30"/>
      <c r="E19" s="34"/>
    </row>
    <row r="20" spans="2:5" x14ac:dyDescent="0.3">
      <c r="B20" s="50" t="s">
        <v>30</v>
      </c>
      <c r="C20" s="51" t="s">
        <v>22</v>
      </c>
      <c r="D20" s="51" t="s">
        <v>23</v>
      </c>
      <c r="E20" s="53" t="s">
        <v>4</v>
      </c>
    </row>
    <row r="21" spans="2:5" x14ac:dyDescent="0.3">
      <c r="B21" s="29" t="s">
        <v>1</v>
      </c>
      <c r="C21" s="73">
        <f>0.17*5.678</f>
        <v>0.96526000000000001</v>
      </c>
      <c r="D21" s="36">
        <f>1/C21</f>
        <v>1.0359903031307627</v>
      </c>
      <c r="E21" s="34" t="s">
        <v>29</v>
      </c>
    </row>
    <row r="22" spans="2:5" ht="41.4" x14ac:dyDescent="0.3">
      <c r="B22" s="29" t="s">
        <v>19</v>
      </c>
      <c r="C22" s="73">
        <f>0.35*5.678</f>
        <v>1.9872999999999998</v>
      </c>
      <c r="D22" s="36">
        <f>1/C22</f>
        <v>0.50319529009208475</v>
      </c>
      <c r="E22" s="34" t="s">
        <v>27</v>
      </c>
    </row>
    <row r="23" spans="2:5" x14ac:dyDescent="0.3">
      <c r="B23" s="29" t="s">
        <v>2</v>
      </c>
      <c r="C23" s="73">
        <f>0.035*5.678</f>
        <v>0.19873000000000002</v>
      </c>
      <c r="D23" s="36">
        <f>1/C23</f>
        <v>5.0319529009208468</v>
      </c>
      <c r="E23" s="34" t="s">
        <v>29</v>
      </c>
    </row>
    <row r="24" spans="2:5" ht="41.4" x14ac:dyDescent="0.3">
      <c r="B24" s="29" t="s">
        <v>14</v>
      </c>
      <c r="C24" s="73">
        <f>0.55*5.678</f>
        <v>3.1229</v>
      </c>
      <c r="D24" s="36">
        <f>1/C24</f>
        <v>0.3202151846040539</v>
      </c>
      <c r="E24" s="34" t="s">
        <v>28</v>
      </c>
    </row>
    <row r="25" spans="2:5" x14ac:dyDescent="0.3">
      <c r="B25" s="54" t="s">
        <v>45</v>
      </c>
      <c r="C25" s="48"/>
      <c r="D25" s="48"/>
      <c r="E25" s="49"/>
    </row>
    <row r="26" spans="2:5" x14ac:dyDescent="0.3">
      <c r="B26" s="50" t="s">
        <v>46</v>
      </c>
      <c r="C26" s="51" t="s">
        <v>22</v>
      </c>
      <c r="D26" s="51" t="s">
        <v>23</v>
      </c>
      <c r="E26" s="72"/>
    </row>
    <row r="27" spans="2:5" x14ac:dyDescent="0.3">
      <c r="B27" s="29" t="s">
        <v>10</v>
      </c>
      <c r="C27" s="37">
        <f>(C21*C15+C23*C17+C22*C16+C24*C18)/(C17+C15+C16+C18)</f>
        <v>0.97470505097327997</v>
      </c>
      <c r="D27" s="37">
        <f>1/C27</f>
        <v>1.0259513880649966</v>
      </c>
      <c r="E27" s="31" t="s">
        <v>9</v>
      </c>
    </row>
    <row r="28" spans="2:5" x14ac:dyDescent="0.3">
      <c r="B28" s="29"/>
      <c r="C28" s="37"/>
      <c r="D28" s="37"/>
      <c r="E28" s="31"/>
    </row>
    <row r="29" spans="2:5" x14ac:dyDescent="0.3">
      <c r="B29" s="50" t="s">
        <v>47</v>
      </c>
      <c r="C29" s="51" t="s">
        <v>21</v>
      </c>
      <c r="D29" s="51" t="s">
        <v>20</v>
      </c>
      <c r="E29" s="72"/>
    </row>
    <row r="30" spans="2:5" x14ac:dyDescent="0.3">
      <c r="B30" s="29" t="s">
        <v>10</v>
      </c>
      <c r="C30" s="37">
        <f>C27/5.678</f>
        <v>0.17166344680755194</v>
      </c>
      <c r="D30" s="37">
        <f>1/C30</f>
        <v>5.8253519814330517</v>
      </c>
      <c r="E30" s="31" t="s">
        <v>9</v>
      </c>
    </row>
    <row r="31" spans="2:5" x14ac:dyDescent="0.3">
      <c r="B31" s="38"/>
      <c r="C31" s="39"/>
      <c r="D31" s="39"/>
      <c r="E31" s="40"/>
    </row>
    <row r="32" spans="2:5" x14ac:dyDescent="0.3">
      <c r="C32" s="41"/>
      <c r="D32" s="41"/>
    </row>
    <row r="33" spans="2:4" x14ac:dyDescent="0.3">
      <c r="C33" s="41"/>
      <c r="D33" s="41"/>
    </row>
    <row r="34" spans="2:4" x14ac:dyDescent="0.3">
      <c r="D34" s="41"/>
    </row>
    <row r="35" spans="2:4" x14ac:dyDescent="0.3">
      <c r="B35" s="42"/>
    </row>
    <row r="36" spans="2:4" x14ac:dyDescent="0.3">
      <c r="B36" s="43"/>
    </row>
  </sheetData>
  <mergeCells count="1">
    <mergeCell ref="B4:C4"/>
  </mergeCells>
  <dataValidations count="1">
    <dataValidation type="list" allowBlank="1" showInputMessage="1" showErrorMessage="1" sqref="C9" xr:uid="{00000000-0002-0000-0200-000000000000}">
      <formula1>$J$9:$J$10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R-value calculator</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Hanam</dc:creator>
  <cp:lastModifiedBy>Shaw, Kerry</cp:lastModifiedBy>
  <dcterms:created xsi:type="dcterms:W3CDTF">2019-01-31T23:24:38Z</dcterms:created>
  <dcterms:modified xsi:type="dcterms:W3CDTF">2025-06-18T23:55:22Z</dcterms:modified>
</cp:coreProperties>
</file>